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不合格66人" sheetId="1" r:id="rId1"/>
  </sheets>
  <definedNames>
    <definedName name="_xlnm.Print_Area" localSheetId="0">'不合格66人'!$A$1:$H$69</definedName>
    <definedName name="_xlnm.Print_Titles" localSheetId="0">'不合格66人'!$2:$2</definedName>
  </definedNames>
  <calcPr fullCalcOnLoad="1"/>
</workbook>
</file>

<file path=xl/sharedStrings.xml><?xml version="1.0" encoding="utf-8"?>
<sst xmlns="http://schemas.openxmlformats.org/spreadsheetml/2006/main" count="357" uniqueCount="136">
  <si>
    <t>序号</t>
  </si>
  <si>
    <t>报名序号</t>
  </si>
  <si>
    <t>招聘单位</t>
  </si>
  <si>
    <t>岗位代码</t>
  </si>
  <si>
    <t>姓名</t>
  </si>
  <si>
    <t>身份证号码</t>
  </si>
  <si>
    <t>资格初审情况</t>
  </si>
  <si>
    <t>备注</t>
  </si>
  <si>
    <t>松滋市刘家场镇财政所</t>
  </si>
  <si>
    <r>
      <t>410401</t>
    </r>
    <r>
      <rPr>
        <sz val="11"/>
        <rFont val="宋体"/>
        <family val="0"/>
      </rPr>
      <t>工作人员</t>
    </r>
  </si>
  <si>
    <t>田新力</t>
  </si>
  <si>
    <t>不合格</t>
  </si>
  <si>
    <t>与报考岗位专业不符</t>
  </si>
  <si>
    <t>高铭</t>
  </si>
  <si>
    <t>411121199404200013</t>
  </si>
  <si>
    <t>皮丹丹</t>
  </si>
  <si>
    <t>余均均</t>
  </si>
  <si>
    <r>
      <t>410402</t>
    </r>
    <r>
      <rPr>
        <sz val="11"/>
        <rFont val="宋体"/>
        <family val="0"/>
      </rPr>
      <t>工作人员</t>
    </r>
  </si>
  <si>
    <t>程美琳</t>
  </si>
  <si>
    <t>超龄</t>
  </si>
  <si>
    <t>松滋市沙道观镇财政所</t>
  </si>
  <si>
    <r>
      <t>410501</t>
    </r>
    <r>
      <rPr>
        <sz val="11"/>
        <rFont val="宋体"/>
        <family val="0"/>
      </rPr>
      <t>工作人员</t>
    </r>
  </si>
  <si>
    <t>李松波</t>
  </si>
  <si>
    <t>松滋市街河市镇财政所</t>
  </si>
  <si>
    <r>
      <t>410601</t>
    </r>
    <r>
      <rPr>
        <sz val="11"/>
        <rFont val="宋体"/>
        <family val="0"/>
      </rPr>
      <t>工作人员</t>
    </r>
  </si>
  <si>
    <t>赵芷珺</t>
  </si>
  <si>
    <t>李静</t>
  </si>
  <si>
    <t>邹君臣</t>
  </si>
  <si>
    <t>谢圣骞</t>
  </si>
  <si>
    <t>松滋市南海镇财政所</t>
  </si>
  <si>
    <r>
      <t>410701</t>
    </r>
    <r>
      <rPr>
        <sz val="11"/>
        <rFont val="宋体"/>
        <family val="0"/>
      </rPr>
      <t>工作人员</t>
    </r>
  </si>
  <si>
    <t>曾岑</t>
  </si>
  <si>
    <t>肖拓</t>
  </si>
  <si>
    <t>李新</t>
  </si>
  <si>
    <t>松滋市杨林市镇财政所</t>
  </si>
  <si>
    <r>
      <t>410801</t>
    </r>
    <r>
      <rPr>
        <sz val="11"/>
        <rFont val="宋体"/>
        <family val="0"/>
      </rPr>
      <t>工作人员</t>
    </r>
  </si>
  <si>
    <t>苏伟</t>
  </si>
  <si>
    <t>伍威</t>
  </si>
  <si>
    <t>松滋市新江口镇财政所</t>
  </si>
  <si>
    <r>
      <t>410901</t>
    </r>
    <r>
      <rPr>
        <sz val="11"/>
        <rFont val="宋体"/>
        <family val="0"/>
      </rPr>
      <t>工作人员</t>
    </r>
  </si>
  <si>
    <t>陈颢微</t>
  </si>
  <si>
    <t>罗惠天</t>
  </si>
  <si>
    <t>李雅洁</t>
  </si>
  <si>
    <t>艾怡玲</t>
  </si>
  <si>
    <t>42108719940423162X</t>
  </si>
  <si>
    <t>海松</t>
  </si>
  <si>
    <t>靳平平</t>
  </si>
  <si>
    <t>熊璨</t>
  </si>
  <si>
    <t>刘强</t>
  </si>
  <si>
    <t>任媛媛</t>
  </si>
  <si>
    <t>42100219910703102X</t>
  </si>
  <si>
    <t>苏妮</t>
  </si>
  <si>
    <t>乔林</t>
  </si>
  <si>
    <t>杨晨</t>
  </si>
  <si>
    <t>张李妍</t>
  </si>
  <si>
    <t>张洁</t>
  </si>
  <si>
    <t>易曼曼</t>
  </si>
  <si>
    <t>杜静</t>
  </si>
  <si>
    <t>朱嫚</t>
  </si>
  <si>
    <t>吴俊杰</t>
  </si>
  <si>
    <t>松滋市老陈镇财政所</t>
  </si>
  <si>
    <r>
      <t>411001</t>
    </r>
    <r>
      <rPr>
        <sz val="11"/>
        <rFont val="宋体"/>
        <family val="0"/>
      </rPr>
      <t>工作人员</t>
    </r>
  </si>
  <si>
    <t>李宽</t>
  </si>
  <si>
    <t>郭梦征</t>
  </si>
  <si>
    <t>松滋市洈水镇财政所</t>
  </si>
  <si>
    <r>
      <t>411201</t>
    </r>
    <r>
      <rPr>
        <sz val="11"/>
        <rFont val="宋体"/>
        <family val="0"/>
      </rPr>
      <t>工作人员</t>
    </r>
  </si>
  <si>
    <t>付虹钧</t>
  </si>
  <si>
    <t>李晓婷</t>
  </si>
  <si>
    <t>佃云飞</t>
  </si>
  <si>
    <t>42108719950105213X</t>
  </si>
  <si>
    <t>胡兴旺</t>
  </si>
  <si>
    <t>松滋市社会保险事业局</t>
  </si>
  <si>
    <r>
      <t>411401</t>
    </r>
    <r>
      <rPr>
        <sz val="11"/>
        <rFont val="宋体"/>
        <family val="0"/>
      </rPr>
      <t>工作人员</t>
    </r>
  </si>
  <si>
    <t>刘叶红</t>
  </si>
  <si>
    <t>43052419900620176X</t>
  </si>
  <si>
    <t>与报考岗位学历不符</t>
  </si>
  <si>
    <t>薛盼盼</t>
  </si>
  <si>
    <t>罗敏</t>
  </si>
  <si>
    <t>艾梦婷</t>
  </si>
  <si>
    <t>42108719911009472X</t>
  </si>
  <si>
    <t>漆芳芳</t>
  </si>
  <si>
    <t>黄雅莉</t>
  </si>
  <si>
    <t>覃肖潇</t>
  </si>
  <si>
    <t>刘洋</t>
  </si>
  <si>
    <t>王程</t>
  </si>
  <si>
    <t>42108719931103001x</t>
  </si>
  <si>
    <t>覃巽</t>
  </si>
  <si>
    <t>松滋市医疗保险管理局</t>
  </si>
  <si>
    <r>
      <t>411501</t>
    </r>
    <r>
      <rPr>
        <sz val="11"/>
        <rFont val="宋体"/>
        <family val="0"/>
      </rPr>
      <t>工作人员</t>
    </r>
  </si>
  <si>
    <t>孔洲</t>
  </si>
  <si>
    <t>刘慧</t>
  </si>
  <si>
    <t>刘忠杰</t>
  </si>
  <si>
    <t>覃莉</t>
  </si>
  <si>
    <t>卢丹</t>
  </si>
  <si>
    <t>韩艳</t>
  </si>
  <si>
    <r>
      <t>411502</t>
    </r>
    <r>
      <rPr>
        <sz val="11"/>
        <rFont val="宋体"/>
        <family val="0"/>
      </rPr>
      <t>工作人员</t>
    </r>
  </si>
  <si>
    <t>杨莉</t>
  </si>
  <si>
    <t>松滋市文家河水库</t>
  </si>
  <si>
    <r>
      <t>411701</t>
    </r>
    <r>
      <rPr>
        <sz val="11"/>
        <rFont val="宋体"/>
        <family val="0"/>
      </rPr>
      <t>工作人员</t>
    </r>
  </si>
  <si>
    <t>斯大为</t>
  </si>
  <si>
    <t>422422198108285033</t>
  </si>
  <si>
    <t>与报考岗位年龄、学历不符</t>
  </si>
  <si>
    <t>松滋市卸甲坪土家族乡水利管理站</t>
  </si>
  <si>
    <r>
      <t>411801</t>
    </r>
    <r>
      <rPr>
        <sz val="11"/>
        <rFont val="宋体"/>
        <family val="0"/>
      </rPr>
      <t>工作人员</t>
    </r>
  </si>
  <si>
    <t>邓梦飞</t>
  </si>
  <si>
    <t>421087198910050018</t>
  </si>
  <si>
    <t>松滋市斯家场林业管理站</t>
  </si>
  <si>
    <r>
      <t>412001</t>
    </r>
    <r>
      <rPr>
        <sz val="11"/>
        <rFont val="宋体"/>
        <family val="0"/>
      </rPr>
      <t>工作人员</t>
    </r>
  </si>
  <si>
    <t>刘海花</t>
  </si>
  <si>
    <t>420881198301150085</t>
  </si>
  <si>
    <r>
      <t>松滋市住房公积金管理办事处</t>
    </r>
    <r>
      <rPr>
        <sz val="11"/>
        <rFont val="Times New Roman"/>
        <family val="1"/>
      </rPr>
      <t xml:space="preserve">    </t>
    </r>
  </si>
  <si>
    <r>
      <t>412201</t>
    </r>
    <r>
      <rPr>
        <sz val="11"/>
        <rFont val="宋体"/>
        <family val="0"/>
      </rPr>
      <t>工作人员</t>
    </r>
  </si>
  <si>
    <r>
      <t>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飞</t>
    </r>
  </si>
  <si>
    <t>421087198808275915</t>
  </si>
  <si>
    <r>
      <t>与报考岗位学历、专业不符</t>
    </r>
    <r>
      <rPr>
        <sz val="11"/>
        <rFont val="Times New Roman"/>
        <family val="1"/>
      </rPr>
      <t xml:space="preserve">           </t>
    </r>
  </si>
  <si>
    <r>
      <t>刘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静</t>
    </r>
  </si>
  <si>
    <t>421087198803083228</t>
  </si>
  <si>
    <r>
      <t>与报考岗位学历不符</t>
    </r>
    <r>
      <rPr>
        <sz val="11"/>
        <rFont val="Times New Roman"/>
        <family val="1"/>
      </rPr>
      <t xml:space="preserve">           </t>
    </r>
  </si>
  <si>
    <t>松滋市住房公积金管理办事处</t>
  </si>
  <si>
    <t>刘康莉</t>
  </si>
  <si>
    <r>
      <t>与报考岗位专业不符</t>
    </r>
    <r>
      <rPr>
        <sz val="11"/>
        <rFont val="Times New Roman"/>
        <family val="1"/>
      </rPr>
      <t xml:space="preserve">           </t>
    </r>
  </si>
  <si>
    <t>松滋市房屋交易管理中心</t>
  </si>
  <si>
    <r>
      <t>412301</t>
    </r>
    <r>
      <rPr>
        <sz val="11"/>
        <rFont val="宋体"/>
        <family val="0"/>
      </rPr>
      <t>工作人员</t>
    </r>
  </si>
  <si>
    <t>张林</t>
  </si>
  <si>
    <t>42108719930901001X</t>
  </si>
  <si>
    <t>松滋市政府投资审计中心</t>
  </si>
  <si>
    <r>
      <t>412401</t>
    </r>
    <r>
      <rPr>
        <sz val="11"/>
        <rFont val="宋体"/>
        <family val="0"/>
      </rPr>
      <t>工作人员</t>
    </r>
  </si>
  <si>
    <t>李非凡</t>
  </si>
  <si>
    <t>421087199606102121</t>
  </si>
  <si>
    <t>王卫东</t>
  </si>
  <si>
    <t>42108719921019471X</t>
  </si>
  <si>
    <t>冯昊</t>
  </si>
  <si>
    <t>421087199208050055</t>
  </si>
  <si>
    <t>单位主要负责人：</t>
  </si>
  <si>
    <r>
      <t>联系人：朱艳</t>
    </r>
    <r>
      <rPr>
        <sz val="11"/>
        <rFont val="Times New Roman"/>
        <family val="1"/>
      </rPr>
      <t xml:space="preserve"> 15334166555</t>
    </r>
  </si>
  <si>
    <r>
      <t>2017</t>
    </r>
    <r>
      <rPr>
        <sz val="14"/>
        <rFont val="方正小标宋_GBK"/>
        <family val="0"/>
      </rPr>
      <t>年度松滋市公开招聘事业单位工作人员资格初审不合格人员花名册（</t>
    </r>
    <r>
      <rPr>
        <sz val="14"/>
        <rFont val="Times New Roman"/>
        <family val="1"/>
      </rPr>
      <t>66</t>
    </r>
    <r>
      <rPr>
        <sz val="14"/>
        <rFont val="方正小标宋_GBK"/>
        <family val="0"/>
      </rPr>
      <t>人）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</si>
</sst>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4"/>
      <name val="方正小标宋_GBK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4" applyNumberFormat="0" applyAlignment="0" applyProtection="0"/>
    <xf numFmtId="0" fontId="22" fillId="17" borderId="5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4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1" fillId="0" borderId="9" xfId="41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4.375" style="12" customWidth="1"/>
    <col min="2" max="2" width="9.625" style="12" customWidth="1"/>
    <col min="3" max="3" width="29.125" style="7" customWidth="1"/>
    <col min="4" max="4" width="19.25390625" style="12" customWidth="1"/>
    <col min="5" max="5" width="12.75390625" style="12" customWidth="1"/>
    <col min="6" max="6" width="21.625" style="12" customWidth="1"/>
    <col min="7" max="7" width="12.50390625" style="12" customWidth="1"/>
    <col min="8" max="8" width="30.00390625" style="12" customWidth="1"/>
    <col min="9" max="16384" width="9.00390625" style="12" customWidth="1"/>
  </cols>
  <sheetData>
    <row r="1" spans="1:8" ht="30" customHeight="1">
      <c r="A1" s="28" t="s">
        <v>135</v>
      </c>
      <c r="B1" s="28"/>
      <c r="C1" s="28"/>
      <c r="D1" s="28"/>
      <c r="E1" s="28"/>
      <c r="F1" s="28"/>
      <c r="G1" s="28"/>
      <c r="H1" s="28"/>
    </row>
    <row r="2" spans="1:8" s="7" customFormat="1" ht="49.5" customHeight="1">
      <c r="A2" s="13" t="s">
        <v>0</v>
      </c>
      <c r="B2" s="14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4" t="s">
        <v>7</v>
      </c>
    </row>
    <row r="3" spans="1:8" s="8" customFormat="1" ht="24.75" customHeight="1">
      <c r="A3" s="6">
        <v>1</v>
      </c>
      <c r="B3" s="2" t="str">
        <f>"8266"</f>
        <v>8266</v>
      </c>
      <c r="C3" s="2" t="s">
        <v>8</v>
      </c>
      <c r="D3" s="6" t="s">
        <v>9</v>
      </c>
      <c r="E3" s="2" t="s">
        <v>10</v>
      </c>
      <c r="F3" s="15" t="str">
        <f>"422827198710191121"</f>
        <v>422827198710191121</v>
      </c>
      <c r="G3" s="2" t="s">
        <v>11</v>
      </c>
      <c r="H3" s="4" t="s">
        <v>12</v>
      </c>
    </row>
    <row r="4" spans="1:8" s="8" customFormat="1" ht="24.75" customHeight="1">
      <c r="A4" s="6">
        <v>2</v>
      </c>
      <c r="B4" s="2" t="str">
        <f>"10551"</f>
        <v>10551</v>
      </c>
      <c r="C4" s="2" t="s">
        <v>8</v>
      </c>
      <c r="D4" s="6" t="s">
        <v>9</v>
      </c>
      <c r="E4" s="2" t="s">
        <v>13</v>
      </c>
      <c r="F4" s="15" t="s">
        <v>14</v>
      </c>
      <c r="G4" s="2" t="s">
        <v>11</v>
      </c>
      <c r="H4" s="4" t="s">
        <v>12</v>
      </c>
    </row>
    <row r="5" spans="1:8" s="8" customFormat="1" ht="24.75" customHeight="1">
      <c r="A5" s="6">
        <v>3</v>
      </c>
      <c r="B5" s="2" t="str">
        <f>"10554"</f>
        <v>10554</v>
      </c>
      <c r="C5" s="2" t="s">
        <v>8</v>
      </c>
      <c r="D5" s="6" t="s">
        <v>9</v>
      </c>
      <c r="E5" s="2" t="s">
        <v>15</v>
      </c>
      <c r="F5" s="15" t="str">
        <f>"421087199408200820"</f>
        <v>421087199408200820</v>
      </c>
      <c r="G5" s="2" t="s">
        <v>11</v>
      </c>
      <c r="H5" s="4" t="s">
        <v>12</v>
      </c>
    </row>
    <row r="6" spans="1:8" s="8" customFormat="1" ht="24.75" customHeight="1">
      <c r="A6" s="6">
        <v>4</v>
      </c>
      <c r="B6" s="2" t="str">
        <f>"13214"</f>
        <v>13214</v>
      </c>
      <c r="C6" s="2" t="s">
        <v>8</v>
      </c>
      <c r="D6" s="6" t="s">
        <v>9</v>
      </c>
      <c r="E6" s="2" t="s">
        <v>16</v>
      </c>
      <c r="F6" s="15" t="str">
        <f>"421087199401240029"</f>
        <v>421087199401240029</v>
      </c>
      <c r="G6" s="2" t="s">
        <v>11</v>
      </c>
      <c r="H6" s="4" t="s">
        <v>12</v>
      </c>
    </row>
    <row r="7" spans="1:8" s="8" customFormat="1" ht="24.75" customHeight="1">
      <c r="A7" s="6">
        <v>5</v>
      </c>
      <c r="B7" s="2" t="str">
        <f>"13139"</f>
        <v>13139</v>
      </c>
      <c r="C7" s="2" t="s">
        <v>8</v>
      </c>
      <c r="D7" s="6" t="s">
        <v>17</v>
      </c>
      <c r="E7" s="2" t="s">
        <v>18</v>
      </c>
      <c r="F7" s="15" t="str">
        <f>"420581198512180827"</f>
        <v>420581198512180827</v>
      </c>
      <c r="G7" s="2" t="s">
        <v>11</v>
      </c>
      <c r="H7" s="4" t="s">
        <v>19</v>
      </c>
    </row>
    <row r="8" spans="1:8" s="8" customFormat="1" ht="24.75" customHeight="1">
      <c r="A8" s="6">
        <v>6</v>
      </c>
      <c r="B8" s="2" t="str">
        <f>"13915"</f>
        <v>13915</v>
      </c>
      <c r="C8" s="2" t="s">
        <v>20</v>
      </c>
      <c r="D8" s="6" t="s">
        <v>21</v>
      </c>
      <c r="E8" s="2" t="s">
        <v>22</v>
      </c>
      <c r="F8" s="15" t="str">
        <f>"421087199509016512"</f>
        <v>421087199509016512</v>
      </c>
      <c r="G8" s="2" t="s">
        <v>11</v>
      </c>
      <c r="H8" s="4" t="s">
        <v>12</v>
      </c>
    </row>
    <row r="9" spans="1:8" s="8" customFormat="1" ht="24.75" customHeight="1">
      <c r="A9" s="6">
        <v>7</v>
      </c>
      <c r="B9" s="2" t="str">
        <f>"15038"</f>
        <v>15038</v>
      </c>
      <c r="C9" s="2" t="s">
        <v>23</v>
      </c>
      <c r="D9" s="6" t="s">
        <v>24</v>
      </c>
      <c r="E9" s="2" t="s">
        <v>25</v>
      </c>
      <c r="F9" s="15" t="str">
        <f>"421087198904205386"</f>
        <v>421087198904205386</v>
      </c>
      <c r="G9" s="2" t="s">
        <v>11</v>
      </c>
      <c r="H9" s="4" t="s">
        <v>12</v>
      </c>
    </row>
    <row r="10" spans="1:8" s="8" customFormat="1" ht="24.75" customHeight="1">
      <c r="A10" s="6">
        <v>8</v>
      </c>
      <c r="B10" s="2" t="str">
        <f>"17612"</f>
        <v>17612</v>
      </c>
      <c r="C10" s="2" t="s">
        <v>23</v>
      </c>
      <c r="D10" s="6" t="s">
        <v>24</v>
      </c>
      <c r="E10" s="2" t="s">
        <v>26</v>
      </c>
      <c r="F10" s="15" t="str">
        <f>"421087198807045384"</f>
        <v>421087198807045384</v>
      </c>
      <c r="G10" s="2" t="s">
        <v>11</v>
      </c>
      <c r="H10" s="4" t="s">
        <v>12</v>
      </c>
    </row>
    <row r="11" spans="1:8" s="8" customFormat="1" ht="24.75" customHeight="1">
      <c r="A11" s="6">
        <v>9</v>
      </c>
      <c r="B11" s="2" t="str">
        <f>"18621"</f>
        <v>18621</v>
      </c>
      <c r="C11" s="2" t="s">
        <v>23</v>
      </c>
      <c r="D11" s="6" t="s">
        <v>24</v>
      </c>
      <c r="E11" s="2" t="s">
        <v>27</v>
      </c>
      <c r="F11" s="15" t="str">
        <f>"421087199308275315"</f>
        <v>421087199308275315</v>
      </c>
      <c r="G11" s="2" t="s">
        <v>11</v>
      </c>
      <c r="H11" s="4" t="s">
        <v>12</v>
      </c>
    </row>
    <row r="12" spans="1:8" s="8" customFormat="1" ht="24.75" customHeight="1">
      <c r="A12" s="6">
        <v>10</v>
      </c>
      <c r="B12" s="2" t="str">
        <f>"20111"</f>
        <v>20111</v>
      </c>
      <c r="C12" s="2" t="s">
        <v>23</v>
      </c>
      <c r="D12" s="6" t="s">
        <v>24</v>
      </c>
      <c r="E12" s="2" t="s">
        <v>28</v>
      </c>
      <c r="F12" s="15" t="str">
        <f>"421087199308035936"</f>
        <v>421087199308035936</v>
      </c>
      <c r="G12" s="2" t="s">
        <v>11</v>
      </c>
      <c r="H12" s="4" t="s">
        <v>12</v>
      </c>
    </row>
    <row r="13" spans="1:8" s="8" customFormat="1" ht="24.75" customHeight="1">
      <c r="A13" s="6">
        <v>11</v>
      </c>
      <c r="B13" s="2" t="str">
        <f>"8547"</f>
        <v>8547</v>
      </c>
      <c r="C13" s="2" t="s">
        <v>29</v>
      </c>
      <c r="D13" s="6" t="s">
        <v>30</v>
      </c>
      <c r="E13" s="2" t="s">
        <v>31</v>
      </c>
      <c r="F13" s="15" t="str">
        <f>"421087199202190081"</f>
        <v>421087199202190081</v>
      </c>
      <c r="G13" s="2" t="s">
        <v>11</v>
      </c>
      <c r="H13" s="4" t="s">
        <v>12</v>
      </c>
    </row>
    <row r="14" spans="1:8" s="8" customFormat="1" ht="24.75" customHeight="1">
      <c r="A14" s="6">
        <v>12</v>
      </c>
      <c r="B14" s="2" t="str">
        <f>"11494"</f>
        <v>11494</v>
      </c>
      <c r="C14" s="2" t="s">
        <v>29</v>
      </c>
      <c r="D14" s="6" t="s">
        <v>30</v>
      </c>
      <c r="E14" s="2" t="s">
        <v>32</v>
      </c>
      <c r="F14" s="15" t="str">
        <f>"421087198901050032"</f>
        <v>421087198901050032</v>
      </c>
      <c r="G14" s="2" t="s">
        <v>11</v>
      </c>
      <c r="H14" s="4" t="s">
        <v>12</v>
      </c>
    </row>
    <row r="15" spans="1:8" s="8" customFormat="1" ht="24.75" customHeight="1">
      <c r="A15" s="6">
        <v>13</v>
      </c>
      <c r="B15" s="2" t="str">
        <f>"12548"</f>
        <v>12548</v>
      </c>
      <c r="C15" s="2" t="s">
        <v>29</v>
      </c>
      <c r="D15" s="6" t="s">
        <v>30</v>
      </c>
      <c r="E15" s="2" t="s">
        <v>33</v>
      </c>
      <c r="F15" s="15" t="str">
        <f>"422422198009220058"</f>
        <v>422422198009220058</v>
      </c>
      <c r="G15" s="2" t="s">
        <v>11</v>
      </c>
      <c r="H15" s="2" t="s">
        <v>19</v>
      </c>
    </row>
    <row r="16" spans="1:8" s="8" customFormat="1" ht="24.75" customHeight="1">
      <c r="A16" s="6">
        <v>14</v>
      </c>
      <c r="B16" s="2" t="str">
        <f>"7441"</f>
        <v>7441</v>
      </c>
      <c r="C16" s="2" t="s">
        <v>34</v>
      </c>
      <c r="D16" s="6" t="s">
        <v>35</v>
      </c>
      <c r="E16" s="2" t="s">
        <v>36</v>
      </c>
      <c r="F16" s="15" t="str">
        <f>"421087198912215330"</f>
        <v>421087198912215330</v>
      </c>
      <c r="G16" s="2" t="s">
        <v>11</v>
      </c>
      <c r="H16" s="4" t="s">
        <v>12</v>
      </c>
    </row>
    <row r="17" spans="1:8" s="8" customFormat="1" ht="24.75" customHeight="1">
      <c r="A17" s="6">
        <v>15</v>
      </c>
      <c r="B17" s="2" t="str">
        <f>"22139"</f>
        <v>22139</v>
      </c>
      <c r="C17" s="2" t="s">
        <v>34</v>
      </c>
      <c r="D17" s="6" t="s">
        <v>35</v>
      </c>
      <c r="E17" s="2" t="s">
        <v>37</v>
      </c>
      <c r="F17" s="15" t="str">
        <f>"421087199112285351"</f>
        <v>421087199112285351</v>
      </c>
      <c r="G17" s="2" t="s">
        <v>11</v>
      </c>
      <c r="H17" s="4" t="s">
        <v>12</v>
      </c>
    </row>
    <row r="18" spans="1:8" s="8" customFormat="1" ht="24.75" customHeight="1">
      <c r="A18" s="6">
        <v>16</v>
      </c>
      <c r="B18" s="2" t="str">
        <f>"8697"</f>
        <v>8697</v>
      </c>
      <c r="C18" s="2" t="s">
        <v>38</v>
      </c>
      <c r="D18" s="6" t="s">
        <v>39</v>
      </c>
      <c r="E18" s="2" t="s">
        <v>40</v>
      </c>
      <c r="F18" s="15" t="str">
        <f>"421087199211175326"</f>
        <v>421087199211175326</v>
      </c>
      <c r="G18" s="2" t="s">
        <v>11</v>
      </c>
      <c r="H18" s="4" t="s">
        <v>12</v>
      </c>
    </row>
    <row r="19" spans="1:8" s="8" customFormat="1" ht="24.75" customHeight="1">
      <c r="A19" s="6">
        <v>17</v>
      </c>
      <c r="B19" s="2" t="str">
        <f>"9962"</f>
        <v>9962</v>
      </c>
      <c r="C19" s="2" t="s">
        <v>38</v>
      </c>
      <c r="D19" s="6" t="s">
        <v>39</v>
      </c>
      <c r="E19" s="2" t="s">
        <v>41</v>
      </c>
      <c r="F19" s="15" t="str">
        <f>"421087199310094732"</f>
        <v>421087199310094732</v>
      </c>
      <c r="G19" s="2" t="s">
        <v>11</v>
      </c>
      <c r="H19" s="4" t="s">
        <v>12</v>
      </c>
    </row>
    <row r="20" spans="1:8" s="8" customFormat="1" ht="24.75" customHeight="1">
      <c r="A20" s="6">
        <v>18</v>
      </c>
      <c r="B20" s="2" t="str">
        <f>"12777"</f>
        <v>12777</v>
      </c>
      <c r="C20" s="2" t="s">
        <v>38</v>
      </c>
      <c r="D20" s="6" t="s">
        <v>39</v>
      </c>
      <c r="E20" s="2" t="s">
        <v>42</v>
      </c>
      <c r="F20" s="15" t="str">
        <f>"421087199403230086"</f>
        <v>421087199403230086</v>
      </c>
      <c r="G20" s="2" t="s">
        <v>11</v>
      </c>
      <c r="H20" s="4" t="s">
        <v>12</v>
      </c>
    </row>
    <row r="21" spans="1:8" s="8" customFormat="1" ht="24.75" customHeight="1">
      <c r="A21" s="6">
        <v>19</v>
      </c>
      <c r="B21" s="2" t="str">
        <f>"13884"</f>
        <v>13884</v>
      </c>
      <c r="C21" s="2" t="s">
        <v>38</v>
      </c>
      <c r="D21" s="6" t="s">
        <v>39</v>
      </c>
      <c r="E21" s="2" t="s">
        <v>43</v>
      </c>
      <c r="F21" s="15" t="s">
        <v>44</v>
      </c>
      <c r="G21" s="2" t="s">
        <v>11</v>
      </c>
      <c r="H21" s="4" t="s">
        <v>12</v>
      </c>
    </row>
    <row r="22" spans="1:8" s="8" customFormat="1" ht="24.75" customHeight="1">
      <c r="A22" s="6">
        <v>20</v>
      </c>
      <c r="B22" s="2" t="str">
        <f>"14629"</f>
        <v>14629</v>
      </c>
      <c r="C22" s="2" t="s">
        <v>38</v>
      </c>
      <c r="D22" s="6" t="s">
        <v>39</v>
      </c>
      <c r="E22" s="2" t="s">
        <v>45</v>
      </c>
      <c r="F22" s="15" t="str">
        <f>"421087199608147323"</f>
        <v>421087199608147323</v>
      </c>
      <c r="G22" s="2" t="s">
        <v>11</v>
      </c>
      <c r="H22" s="4" t="s">
        <v>12</v>
      </c>
    </row>
    <row r="23" spans="1:8" s="8" customFormat="1" ht="24.75" customHeight="1">
      <c r="A23" s="6">
        <v>21</v>
      </c>
      <c r="B23" s="2" t="str">
        <f>"15491"</f>
        <v>15491</v>
      </c>
      <c r="C23" s="2" t="s">
        <v>38</v>
      </c>
      <c r="D23" s="6" t="s">
        <v>39</v>
      </c>
      <c r="E23" s="2" t="s">
        <v>46</v>
      </c>
      <c r="F23" s="15" t="str">
        <f>"422823199303022565"</f>
        <v>422823199303022565</v>
      </c>
      <c r="G23" s="2" t="s">
        <v>11</v>
      </c>
      <c r="H23" s="4" t="s">
        <v>12</v>
      </c>
    </row>
    <row r="24" spans="1:8" s="8" customFormat="1" ht="24.75" customHeight="1">
      <c r="A24" s="6">
        <v>22</v>
      </c>
      <c r="B24" s="2" t="str">
        <f>"16795"</f>
        <v>16795</v>
      </c>
      <c r="C24" s="2" t="s">
        <v>38</v>
      </c>
      <c r="D24" s="6" t="s">
        <v>39</v>
      </c>
      <c r="E24" s="2" t="s">
        <v>47</v>
      </c>
      <c r="F24" s="15" t="str">
        <f>"421087199310215944"</f>
        <v>421087199310215944</v>
      </c>
      <c r="G24" s="2" t="s">
        <v>11</v>
      </c>
      <c r="H24" s="4" t="s">
        <v>12</v>
      </c>
    </row>
    <row r="25" spans="1:8" s="8" customFormat="1" ht="24.75" customHeight="1">
      <c r="A25" s="6">
        <v>23</v>
      </c>
      <c r="B25" s="2" t="str">
        <f>"17268"</f>
        <v>17268</v>
      </c>
      <c r="C25" s="2" t="s">
        <v>38</v>
      </c>
      <c r="D25" s="6" t="s">
        <v>39</v>
      </c>
      <c r="E25" s="2" t="s">
        <v>48</v>
      </c>
      <c r="F25" s="15" t="str">
        <f>"421087199305088813"</f>
        <v>421087199305088813</v>
      </c>
      <c r="G25" s="2" t="s">
        <v>11</v>
      </c>
      <c r="H25" s="4" t="s">
        <v>12</v>
      </c>
    </row>
    <row r="26" spans="1:8" s="8" customFormat="1" ht="24.75" customHeight="1">
      <c r="A26" s="6">
        <v>24</v>
      </c>
      <c r="B26" s="2" t="str">
        <f>"18426"</f>
        <v>18426</v>
      </c>
      <c r="C26" s="2" t="s">
        <v>38</v>
      </c>
      <c r="D26" s="6" t="s">
        <v>39</v>
      </c>
      <c r="E26" s="2" t="s">
        <v>49</v>
      </c>
      <c r="F26" s="15" t="s">
        <v>50</v>
      </c>
      <c r="G26" s="2" t="s">
        <v>11</v>
      </c>
      <c r="H26" s="4" t="s">
        <v>12</v>
      </c>
    </row>
    <row r="27" spans="1:8" s="8" customFormat="1" ht="24.75" customHeight="1">
      <c r="A27" s="6">
        <v>25</v>
      </c>
      <c r="B27" s="2" t="str">
        <f>"10112"</f>
        <v>10112</v>
      </c>
      <c r="C27" s="2" t="s">
        <v>38</v>
      </c>
      <c r="D27" s="6" t="s">
        <v>39</v>
      </c>
      <c r="E27" s="2" t="s">
        <v>51</v>
      </c>
      <c r="F27" s="15" t="str">
        <f>"421087198703235327"</f>
        <v>421087198703235327</v>
      </c>
      <c r="G27" s="2" t="s">
        <v>11</v>
      </c>
      <c r="H27" s="4" t="s">
        <v>12</v>
      </c>
    </row>
    <row r="28" spans="1:8" s="8" customFormat="1" ht="24.75" customHeight="1">
      <c r="A28" s="6">
        <v>26</v>
      </c>
      <c r="B28" s="2" t="str">
        <f>"10270"</f>
        <v>10270</v>
      </c>
      <c r="C28" s="2" t="s">
        <v>38</v>
      </c>
      <c r="D28" s="6" t="s">
        <v>39</v>
      </c>
      <c r="E28" s="2" t="s">
        <v>52</v>
      </c>
      <c r="F28" s="15" t="str">
        <f>"421087198806187620"</f>
        <v>421087198806187620</v>
      </c>
      <c r="G28" s="2" t="s">
        <v>11</v>
      </c>
      <c r="H28" s="4" t="s">
        <v>12</v>
      </c>
    </row>
    <row r="29" spans="1:8" s="8" customFormat="1" ht="24.75" customHeight="1">
      <c r="A29" s="6">
        <v>27</v>
      </c>
      <c r="B29" s="2" t="str">
        <f>"11572"</f>
        <v>11572</v>
      </c>
      <c r="C29" s="2" t="s">
        <v>38</v>
      </c>
      <c r="D29" s="6" t="s">
        <v>39</v>
      </c>
      <c r="E29" s="2" t="s">
        <v>53</v>
      </c>
      <c r="F29" s="15" t="str">
        <f>"421087199408150018"</f>
        <v>421087199408150018</v>
      </c>
      <c r="G29" s="2" t="s">
        <v>11</v>
      </c>
      <c r="H29" s="4" t="s">
        <v>12</v>
      </c>
    </row>
    <row r="30" spans="1:8" s="8" customFormat="1" ht="24.75" customHeight="1">
      <c r="A30" s="6">
        <v>28</v>
      </c>
      <c r="B30" s="2" t="str">
        <f>"12755"</f>
        <v>12755</v>
      </c>
      <c r="C30" s="2" t="s">
        <v>38</v>
      </c>
      <c r="D30" s="6" t="s">
        <v>39</v>
      </c>
      <c r="E30" s="2" t="s">
        <v>54</v>
      </c>
      <c r="F30" s="15" t="str">
        <f>"421087199811012723"</f>
        <v>421087199811012723</v>
      </c>
      <c r="G30" s="2" t="s">
        <v>11</v>
      </c>
      <c r="H30" s="4" t="s">
        <v>12</v>
      </c>
    </row>
    <row r="31" spans="1:8" s="8" customFormat="1" ht="24.75" customHeight="1">
      <c r="A31" s="6">
        <v>29</v>
      </c>
      <c r="B31" s="2" t="str">
        <f>"12857"</f>
        <v>12857</v>
      </c>
      <c r="C31" s="2" t="s">
        <v>38</v>
      </c>
      <c r="D31" s="6" t="s">
        <v>39</v>
      </c>
      <c r="E31" s="2" t="s">
        <v>55</v>
      </c>
      <c r="F31" s="15" t="str">
        <f>"421087199310150060"</f>
        <v>421087199310150060</v>
      </c>
      <c r="G31" s="2" t="s">
        <v>11</v>
      </c>
      <c r="H31" s="4" t="s">
        <v>12</v>
      </c>
    </row>
    <row r="32" spans="1:8" s="8" customFormat="1" ht="24.75" customHeight="1">
      <c r="A32" s="6">
        <v>30</v>
      </c>
      <c r="B32" s="2" t="str">
        <f>"12916"</f>
        <v>12916</v>
      </c>
      <c r="C32" s="2" t="s">
        <v>38</v>
      </c>
      <c r="D32" s="6" t="s">
        <v>39</v>
      </c>
      <c r="E32" s="2" t="s">
        <v>56</v>
      </c>
      <c r="F32" s="15" t="str">
        <f>"421087199204182747"</f>
        <v>421087199204182747</v>
      </c>
      <c r="G32" s="2" t="s">
        <v>11</v>
      </c>
      <c r="H32" s="4" t="s">
        <v>12</v>
      </c>
    </row>
    <row r="33" spans="1:8" s="8" customFormat="1" ht="24.75" customHeight="1">
      <c r="A33" s="6">
        <v>31</v>
      </c>
      <c r="B33" s="2" t="str">
        <f>"13758"</f>
        <v>13758</v>
      </c>
      <c r="C33" s="2" t="s">
        <v>38</v>
      </c>
      <c r="D33" s="6" t="s">
        <v>39</v>
      </c>
      <c r="E33" s="2" t="s">
        <v>57</v>
      </c>
      <c r="F33" s="15" t="str">
        <f>"421087199508034225"</f>
        <v>421087199508034225</v>
      </c>
      <c r="G33" s="2" t="s">
        <v>11</v>
      </c>
      <c r="H33" s="4" t="s">
        <v>12</v>
      </c>
    </row>
    <row r="34" spans="1:8" s="8" customFormat="1" ht="24.75" customHeight="1">
      <c r="A34" s="6">
        <v>32</v>
      </c>
      <c r="B34" s="2" t="str">
        <f>"20885"</f>
        <v>20885</v>
      </c>
      <c r="C34" s="2" t="s">
        <v>38</v>
      </c>
      <c r="D34" s="6" t="s">
        <v>39</v>
      </c>
      <c r="E34" s="2" t="s">
        <v>58</v>
      </c>
      <c r="F34" s="15" t="str">
        <f>"421087199202167623"</f>
        <v>421087199202167623</v>
      </c>
      <c r="G34" s="2" t="s">
        <v>11</v>
      </c>
      <c r="H34" s="4" t="s">
        <v>12</v>
      </c>
    </row>
    <row r="35" spans="1:8" s="8" customFormat="1" ht="24.75" customHeight="1">
      <c r="A35" s="6">
        <v>33</v>
      </c>
      <c r="B35" s="2" t="str">
        <f>"22375"</f>
        <v>22375</v>
      </c>
      <c r="C35" s="2" t="s">
        <v>38</v>
      </c>
      <c r="D35" s="6" t="s">
        <v>39</v>
      </c>
      <c r="E35" s="2" t="s">
        <v>59</v>
      </c>
      <c r="F35" s="15" t="str">
        <f>"421087199007140820"</f>
        <v>421087199007140820</v>
      </c>
      <c r="G35" s="2" t="s">
        <v>11</v>
      </c>
      <c r="H35" s="4" t="s">
        <v>12</v>
      </c>
    </row>
    <row r="36" spans="1:8" s="8" customFormat="1" ht="24.75" customHeight="1">
      <c r="A36" s="6">
        <v>34</v>
      </c>
      <c r="B36" s="2" t="str">
        <f>"12355"</f>
        <v>12355</v>
      </c>
      <c r="C36" s="2" t="s">
        <v>60</v>
      </c>
      <c r="D36" s="6" t="s">
        <v>61</v>
      </c>
      <c r="E36" s="2" t="s">
        <v>62</v>
      </c>
      <c r="F36" s="15" t="str">
        <f>"421087199611015348"</f>
        <v>421087199611015348</v>
      </c>
      <c r="G36" s="2" t="s">
        <v>11</v>
      </c>
      <c r="H36" s="4" t="s">
        <v>12</v>
      </c>
    </row>
    <row r="37" spans="1:8" s="8" customFormat="1" ht="24.75" customHeight="1">
      <c r="A37" s="6">
        <v>35</v>
      </c>
      <c r="B37" s="2" t="str">
        <f>"15129"</f>
        <v>15129</v>
      </c>
      <c r="C37" s="2" t="s">
        <v>60</v>
      </c>
      <c r="D37" s="6" t="s">
        <v>61</v>
      </c>
      <c r="E37" s="2" t="s">
        <v>63</v>
      </c>
      <c r="F37" s="15" t="str">
        <f>"421087198711183715"</f>
        <v>421087198711183715</v>
      </c>
      <c r="G37" s="2" t="s">
        <v>11</v>
      </c>
      <c r="H37" s="4" t="s">
        <v>12</v>
      </c>
    </row>
    <row r="38" spans="1:8" s="8" customFormat="1" ht="24.75" customHeight="1">
      <c r="A38" s="6">
        <v>36</v>
      </c>
      <c r="B38" s="2" t="str">
        <f>"7479"</f>
        <v>7479</v>
      </c>
      <c r="C38" s="2" t="s">
        <v>64</v>
      </c>
      <c r="D38" s="6" t="s">
        <v>65</v>
      </c>
      <c r="E38" s="2" t="s">
        <v>66</v>
      </c>
      <c r="F38" s="15" t="str">
        <f>"421087199001252135"</f>
        <v>421087199001252135</v>
      </c>
      <c r="G38" s="2" t="s">
        <v>11</v>
      </c>
      <c r="H38" s="4" t="s">
        <v>12</v>
      </c>
    </row>
    <row r="39" spans="1:8" s="8" customFormat="1" ht="24.75" customHeight="1">
      <c r="A39" s="6">
        <v>37</v>
      </c>
      <c r="B39" s="2" t="str">
        <f>"9339"</f>
        <v>9339</v>
      </c>
      <c r="C39" s="2" t="s">
        <v>64</v>
      </c>
      <c r="D39" s="6" t="s">
        <v>65</v>
      </c>
      <c r="E39" s="2" t="s">
        <v>67</v>
      </c>
      <c r="F39" s="15" t="str">
        <f>"140221198706244841"</f>
        <v>140221198706244841</v>
      </c>
      <c r="G39" s="2" t="s">
        <v>11</v>
      </c>
      <c r="H39" s="4" t="s">
        <v>12</v>
      </c>
    </row>
    <row r="40" spans="1:8" s="8" customFormat="1" ht="24.75" customHeight="1">
      <c r="A40" s="6">
        <v>38</v>
      </c>
      <c r="B40" s="2" t="str">
        <f>"18885"</f>
        <v>18885</v>
      </c>
      <c r="C40" s="2" t="s">
        <v>64</v>
      </c>
      <c r="D40" s="6" t="s">
        <v>65</v>
      </c>
      <c r="E40" s="2" t="s">
        <v>68</v>
      </c>
      <c r="F40" s="15" t="s">
        <v>69</v>
      </c>
      <c r="G40" s="2" t="s">
        <v>11</v>
      </c>
      <c r="H40" s="4" t="s">
        <v>12</v>
      </c>
    </row>
    <row r="41" spans="1:8" s="8" customFormat="1" ht="24.75" customHeight="1">
      <c r="A41" s="6">
        <v>39</v>
      </c>
      <c r="B41" s="2" t="str">
        <f>"18987"</f>
        <v>18987</v>
      </c>
      <c r="C41" s="2" t="s">
        <v>64</v>
      </c>
      <c r="D41" s="6" t="s">
        <v>65</v>
      </c>
      <c r="E41" s="2" t="s">
        <v>70</v>
      </c>
      <c r="F41" s="15" t="str">
        <f>"421087199206170010"</f>
        <v>421087199206170010</v>
      </c>
      <c r="G41" s="2" t="s">
        <v>11</v>
      </c>
      <c r="H41" s="4" t="s">
        <v>12</v>
      </c>
    </row>
    <row r="42" spans="1:8" s="9" customFormat="1" ht="24.75" customHeight="1">
      <c r="A42" s="6">
        <v>40</v>
      </c>
      <c r="B42" s="2" t="str">
        <f>"8515"</f>
        <v>8515</v>
      </c>
      <c r="C42" s="4" t="s">
        <v>71</v>
      </c>
      <c r="D42" s="16" t="s">
        <v>72</v>
      </c>
      <c r="E42" s="2" t="s">
        <v>73</v>
      </c>
      <c r="F42" s="15" t="s">
        <v>74</v>
      </c>
      <c r="G42" s="2" t="s">
        <v>11</v>
      </c>
      <c r="H42" s="4" t="s">
        <v>75</v>
      </c>
    </row>
    <row r="43" spans="1:8" s="9" customFormat="1" ht="24.75" customHeight="1">
      <c r="A43" s="6">
        <v>41</v>
      </c>
      <c r="B43" s="2" t="str">
        <f>"10108"</f>
        <v>10108</v>
      </c>
      <c r="C43" s="4" t="s">
        <v>71</v>
      </c>
      <c r="D43" s="16" t="s">
        <v>72</v>
      </c>
      <c r="E43" s="2" t="s">
        <v>76</v>
      </c>
      <c r="F43" s="15" t="str">
        <f>"421087199208234727"</f>
        <v>421087199208234727</v>
      </c>
      <c r="G43" s="2" t="s">
        <v>11</v>
      </c>
      <c r="H43" s="4" t="s">
        <v>75</v>
      </c>
    </row>
    <row r="44" spans="1:8" s="9" customFormat="1" ht="24.75" customHeight="1">
      <c r="A44" s="6">
        <v>42</v>
      </c>
      <c r="B44" s="2" t="str">
        <f>"10622"</f>
        <v>10622</v>
      </c>
      <c r="C44" s="4" t="s">
        <v>71</v>
      </c>
      <c r="D44" s="16" t="s">
        <v>72</v>
      </c>
      <c r="E44" s="2" t="s">
        <v>77</v>
      </c>
      <c r="F44" s="15" t="str">
        <f>"421087199511155327"</f>
        <v>421087199511155327</v>
      </c>
      <c r="G44" s="2" t="s">
        <v>11</v>
      </c>
      <c r="H44" s="4" t="s">
        <v>75</v>
      </c>
    </row>
    <row r="45" spans="1:8" s="9" customFormat="1" ht="24.75" customHeight="1">
      <c r="A45" s="6">
        <v>43</v>
      </c>
      <c r="B45" s="2" t="str">
        <f>"11267"</f>
        <v>11267</v>
      </c>
      <c r="C45" s="4" t="s">
        <v>71</v>
      </c>
      <c r="D45" s="16" t="s">
        <v>72</v>
      </c>
      <c r="E45" s="2" t="s">
        <v>78</v>
      </c>
      <c r="F45" s="15" t="s">
        <v>79</v>
      </c>
      <c r="G45" s="2" t="s">
        <v>11</v>
      </c>
      <c r="H45" s="4" t="s">
        <v>75</v>
      </c>
    </row>
    <row r="46" spans="1:8" s="9" customFormat="1" ht="24.75" customHeight="1">
      <c r="A46" s="6">
        <v>44</v>
      </c>
      <c r="B46" s="2" t="str">
        <f>"12207"</f>
        <v>12207</v>
      </c>
      <c r="C46" s="4" t="s">
        <v>71</v>
      </c>
      <c r="D46" s="16" t="s">
        <v>72</v>
      </c>
      <c r="E46" s="2" t="s">
        <v>80</v>
      </c>
      <c r="F46" s="15" t="str">
        <f>"421087198905042128"</f>
        <v>421087198905042128</v>
      </c>
      <c r="G46" s="2" t="s">
        <v>11</v>
      </c>
      <c r="H46" s="4" t="s">
        <v>75</v>
      </c>
    </row>
    <row r="47" spans="1:8" s="9" customFormat="1" ht="24.75" customHeight="1">
      <c r="A47" s="6">
        <v>45</v>
      </c>
      <c r="B47" s="2" t="str">
        <f>"15156"</f>
        <v>15156</v>
      </c>
      <c r="C47" s="4" t="s">
        <v>71</v>
      </c>
      <c r="D47" s="16" t="s">
        <v>72</v>
      </c>
      <c r="E47" s="2" t="s">
        <v>81</v>
      </c>
      <c r="F47" s="15" t="str">
        <f>"421087199311240041"</f>
        <v>421087199311240041</v>
      </c>
      <c r="G47" s="2" t="s">
        <v>11</v>
      </c>
      <c r="H47" s="4" t="s">
        <v>75</v>
      </c>
    </row>
    <row r="48" spans="1:8" s="9" customFormat="1" ht="24.75" customHeight="1">
      <c r="A48" s="6">
        <v>46</v>
      </c>
      <c r="B48" s="2" t="str">
        <f>"16380"</f>
        <v>16380</v>
      </c>
      <c r="C48" s="4" t="s">
        <v>71</v>
      </c>
      <c r="D48" s="16" t="s">
        <v>72</v>
      </c>
      <c r="E48" s="2" t="s">
        <v>82</v>
      </c>
      <c r="F48" s="15" t="str">
        <f>"421087199104130018"</f>
        <v>421087199104130018</v>
      </c>
      <c r="G48" s="2" t="s">
        <v>11</v>
      </c>
      <c r="H48" s="4" t="s">
        <v>75</v>
      </c>
    </row>
    <row r="49" spans="1:8" s="9" customFormat="1" ht="24.75" customHeight="1">
      <c r="A49" s="6">
        <v>47</v>
      </c>
      <c r="B49" s="2" t="str">
        <f>"19832"</f>
        <v>19832</v>
      </c>
      <c r="C49" s="4" t="s">
        <v>71</v>
      </c>
      <c r="D49" s="16" t="s">
        <v>72</v>
      </c>
      <c r="E49" s="2" t="s">
        <v>83</v>
      </c>
      <c r="F49" s="15" t="str">
        <f>"421087198806250626"</f>
        <v>421087198806250626</v>
      </c>
      <c r="G49" s="2" t="s">
        <v>11</v>
      </c>
      <c r="H49" s="4" t="s">
        <v>75</v>
      </c>
    </row>
    <row r="50" spans="1:8" s="9" customFormat="1" ht="24.75" customHeight="1">
      <c r="A50" s="6">
        <v>48</v>
      </c>
      <c r="B50" s="2" t="str">
        <f>"21703"</f>
        <v>21703</v>
      </c>
      <c r="C50" s="4" t="s">
        <v>71</v>
      </c>
      <c r="D50" s="16" t="s">
        <v>72</v>
      </c>
      <c r="E50" s="2" t="s">
        <v>84</v>
      </c>
      <c r="F50" s="15" t="s">
        <v>85</v>
      </c>
      <c r="G50" s="2" t="s">
        <v>11</v>
      </c>
      <c r="H50" s="4" t="s">
        <v>75</v>
      </c>
    </row>
    <row r="51" spans="1:8" s="9" customFormat="1" ht="24.75" customHeight="1">
      <c r="A51" s="6">
        <v>49</v>
      </c>
      <c r="B51" s="2" t="str">
        <f>"22558"</f>
        <v>22558</v>
      </c>
      <c r="C51" s="4" t="s">
        <v>71</v>
      </c>
      <c r="D51" s="16" t="s">
        <v>72</v>
      </c>
      <c r="E51" s="2" t="s">
        <v>86</v>
      </c>
      <c r="F51" s="15" t="str">
        <f>"421087198904284221"</f>
        <v>421087198904284221</v>
      </c>
      <c r="G51" s="2" t="s">
        <v>11</v>
      </c>
      <c r="H51" s="4" t="s">
        <v>75</v>
      </c>
    </row>
    <row r="52" spans="1:8" s="9" customFormat="1" ht="24.75" customHeight="1">
      <c r="A52" s="6">
        <v>50</v>
      </c>
      <c r="B52" s="2" t="str">
        <f>"7206"</f>
        <v>7206</v>
      </c>
      <c r="C52" s="4" t="s">
        <v>87</v>
      </c>
      <c r="D52" s="16" t="s">
        <v>88</v>
      </c>
      <c r="E52" s="2" t="s">
        <v>89</v>
      </c>
      <c r="F52" s="15" t="str">
        <f>"421087199311190021"</f>
        <v>421087199311190021</v>
      </c>
      <c r="G52" s="2" t="s">
        <v>11</v>
      </c>
      <c r="H52" s="4" t="s">
        <v>75</v>
      </c>
    </row>
    <row r="53" spans="1:8" s="9" customFormat="1" ht="24.75" customHeight="1">
      <c r="A53" s="6">
        <v>51</v>
      </c>
      <c r="B53" s="2" t="str">
        <f>"12358"</f>
        <v>12358</v>
      </c>
      <c r="C53" s="4" t="s">
        <v>87</v>
      </c>
      <c r="D53" s="16" t="s">
        <v>88</v>
      </c>
      <c r="E53" s="2" t="s">
        <v>90</v>
      </c>
      <c r="F53" s="15" t="str">
        <f>"421087198408088846"</f>
        <v>421087198408088846</v>
      </c>
      <c r="G53" s="2" t="s">
        <v>11</v>
      </c>
      <c r="H53" s="4" t="s">
        <v>75</v>
      </c>
    </row>
    <row r="54" spans="1:8" s="9" customFormat="1" ht="24.75" customHeight="1">
      <c r="A54" s="6">
        <v>52</v>
      </c>
      <c r="B54" s="2" t="str">
        <f>"12869"</f>
        <v>12869</v>
      </c>
      <c r="C54" s="4" t="s">
        <v>87</v>
      </c>
      <c r="D54" s="16" t="s">
        <v>88</v>
      </c>
      <c r="E54" s="2" t="s">
        <v>91</v>
      </c>
      <c r="F54" s="15" t="str">
        <f>"421087199107277330"</f>
        <v>421087199107277330</v>
      </c>
      <c r="G54" s="2" t="s">
        <v>11</v>
      </c>
      <c r="H54" s="4" t="s">
        <v>75</v>
      </c>
    </row>
    <row r="55" spans="1:8" s="9" customFormat="1" ht="24.75" customHeight="1">
      <c r="A55" s="6">
        <v>53</v>
      </c>
      <c r="B55" s="2" t="str">
        <f>"15501"</f>
        <v>15501</v>
      </c>
      <c r="C55" s="4" t="s">
        <v>87</v>
      </c>
      <c r="D55" s="16" t="s">
        <v>88</v>
      </c>
      <c r="E55" s="2" t="s">
        <v>92</v>
      </c>
      <c r="F55" s="15" t="str">
        <f>"421087198911144729"</f>
        <v>421087198911144729</v>
      </c>
      <c r="G55" s="2" t="s">
        <v>11</v>
      </c>
      <c r="H55" s="4" t="s">
        <v>75</v>
      </c>
    </row>
    <row r="56" spans="1:8" s="9" customFormat="1" ht="24.75" customHeight="1">
      <c r="A56" s="6">
        <v>54</v>
      </c>
      <c r="B56" s="2" t="str">
        <f>"15780"</f>
        <v>15780</v>
      </c>
      <c r="C56" s="4" t="s">
        <v>87</v>
      </c>
      <c r="D56" s="16" t="s">
        <v>88</v>
      </c>
      <c r="E56" s="2" t="s">
        <v>93</v>
      </c>
      <c r="F56" s="15" t="str">
        <f>"421087199311025325"</f>
        <v>421087199311025325</v>
      </c>
      <c r="G56" s="2" t="s">
        <v>11</v>
      </c>
      <c r="H56" s="4" t="s">
        <v>75</v>
      </c>
    </row>
    <row r="57" spans="1:8" s="9" customFormat="1" ht="24.75" customHeight="1">
      <c r="A57" s="6">
        <v>55</v>
      </c>
      <c r="B57" s="2" t="str">
        <f>"16357"</f>
        <v>16357</v>
      </c>
      <c r="C57" s="4" t="s">
        <v>87</v>
      </c>
      <c r="D57" s="16" t="s">
        <v>88</v>
      </c>
      <c r="E57" s="2" t="s">
        <v>94</v>
      </c>
      <c r="F57" s="15" t="str">
        <f>"421087198912030045"</f>
        <v>421087198912030045</v>
      </c>
      <c r="G57" s="2" t="s">
        <v>11</v>
      </c>
      <c r="H57" s="4" t="s">
        <v>75</v>
      </c>
    </row>
    <row r="58" spans="1:8" s="9" customFormat="1" ht="24.75" customHeight="1">
      <c r="A58" s="6">
        <v>56</v>
      </c>
      <c r="B58" s="2" t="str">
        <f>"10920"</f>
        <v>10920</v>
      </c>
      <c r="C58" s="4" t="s">
        <v>87</v>
      </c>
      <c r="D58" s="16" t="s">
        <v>95</v>
      </c>
      <c r="E58" s="2" t="s">
        <v>96</v>
      </c>
      <c r="F58" s="15" t="str">
        <f>"421087199606270029"</f>
        <v>421087199606270029</v>
      </c>
      <c r="G58" s="2" t="s">
        <v>11</v>
      </c>
      <c r="H58" s="4" t="s">
        <v>75</v>
      </c>
    </row>
    <row r="59" spans="1:8" s="7" customFormat="1" ht="24.75" customHeight="1">
      <c r="A59" s="6">
        <v>57</v>
      </c>
      <c r="B59" s="2">
        <v>19456</v>
      </c>
      <c r="C59" s="2" t="s">
        <v>97</v>
      </c>
      <c r="D59" s="6" t="s">
        <v>98</v>
      </c>
      <c r="E59" s="2" t="s">
        <v>99</v>
      </c>
      <c r="F59" s="5" t="s">
        <v>100</v>
      </c>
      <c r="G59" s="2" t="s">
        <v>11</v>
      </c>
      <c r="H59" s="4" t="s">
        <v>101</v>
      </c>
    </row>
    <row r="60" spans="1:8" s="7" customFormat="1" ht="24.75" customHeight="1">
      <c r="A60" s="6">
        <v>58</v>
      </c>
      <c r="B60" s="2">
        <v>21262</v>
      </c>
      <c r="C60" s="2" t="s">
        <v>102</v>
      </c>
      <c r="D60" s="5" t="s">
        <v>103</v>
      </c>
      <c r="E60" s="2" t="s">
        <v>104</v>
      </c>
      <c r="F60" s="5" t="s">
        <v>105</v>
      </c>
      <c r="G60" s="2" t="s">
        <v>11</v>
      </c>
      <c r="H60" s="4" t="s">
        <v>12</v>
      </c>
    </row>
    <row r="61" spans="1:8" s="1" customFormat="1" ht="24.75" customHeight="1">
      <c r="A61" s="6">
        <v>59</v>
      </c>
      <c r="B61" s="2">
        <v>21005</v>
      </c>
      <c r="C61" s="17" t="s">
        <v>106</v>
      </c>
      <c r="D61" s="18" t="s">
        <v>107</v>
      </c>
      <c r="E61" s="19" t="s">
        <v>108</v>
      </c>
      <c r="F61" s="15" t="s">
        <v>109</v>
      </c>
      <c r="G61" s="3" t="s">
        <v>11</v>
      </c>
      <c r="H61" s="4" t="s">
        <v>101</v>
      </c>
    </row>
    <row r="62" spans="1:8" ht="24.75" customHeight="1">
      <c r="A62" s="6">
        <v>60</v>
      </c>
      <c r="B62" s="2">
        <v>492</v>
      </c>
      <c r="C62" s="4" t="s">
        <v>110</v>
      </c>
      <c r="D62" s="18" t="s">
        <v>111</v>
      </c>
      <c r="E62" s="19" t="s">
        <v>112</v>
      </c>
      <c r="F62" s="15" t="s">
        <v>113</v>
      </c>
      <c r="G62" s="3" t="s">
        <v>11</v>
      </c>
      <c r="H62" s="4" t="s">
        <v>114</v>
      </c>
    </row>
    <row r="63" spans="1:8" ht="24.75" customHeight="1">
      <c r="A63" s="6">
        <v>61</v>
      </c>
      <c r="B63" s="2">
        <v>495</v>
      </c>
      <c r="C63" s="4" t="s">
        <v>110</v>
      </c>
      <c r="D63" s="18" t="s">
        <v>111</v>
      </c>
      <c r="E63" s="19" t="s">
        <v>115</v>
      </c>
      <c r="F63" s="15" t="s">
        <v>116</v>
      </c>
      <c r="G63" s="3" t="s">
        <v>11</v>
      </c>
      <c r="H63" s="4" t="s">
        <v>117</v>
      </c>
    </row>
    <row r="64" spans="1:8" s="10" customFormat="1" ht="24.75" customHeight="1">
      <c r="A64" s="6">
        <v>62</v>
      </c>
      <c r="B64" s="2">
        <v>502</v>
      </c>
      <c r="C64" s="4" t="s">
        <v>118</v>
      </c>
      <c r="D64" s="18" t="s">
        <v>111</v>
      </c>
      <c r="E64" s="19" t="s">
        <v>119</v>
      </c>
      <c r="F64" s="15" t="str">
        <f>"421087199003067021"</f>
        <v>421087199003067021</v>
      </c>
      <c r="G64" s="3" t="s">
        <v>11</v>
      </c>
      <c r="H64" s="4" t="s">
        <v>120</v>
      </c>
    </row>
    <row r="65" spans="1:8" s="1" customFormat="1" ht="24.75" customHeight="1">
      <c r="A65" s="6">
        <v>63</v>
      </c>
      <c r="B65" s="2" t="str">
        <f>"14606"</f>
        <v>14606</v>
      </c>
      <c r="C65" s="4" t="s">
        <v>121</v>
      </c>
      <c r="D65" s="16" t="s">
        <v>122</v>
      </c>
      <c r="E65" s="19" t="s">
        <v>123</v>
      </c>
      <c r="F65" s="15" t="s">
        <v>124</v>
      </c>
      <c r="G65" s="3" t="s">
        <v>11</v>
      </c>
      <c r="H65" s="4" t="s">
        <v>120</v>
      </c>
    </row>
    <row r="66" spans="1:8" s="1" customFormat="1" ht="24.75" customHeight="1">
      <c r="A66" s="6">
        <v>64</v>
      </c>
      <c r="B66" s="2">
        <v>9287</v>
      </c>
      <c r="C66" s="20" t="s">
        <v>125</v>
      </c>
      <c r="D66" s="18" t="s">
        <v>126</v>
      </c>
      <c r="E66" s="2" t="s">
        <v>127</v>
      </c>
      <c r="F66" s="15" t="s">
        <v>128</v>
      </c>
      <c r="G66" s="3" t="s">
        <v>11</v>
      </c>
      <c r="H66" s="4" t="s">
        <v>12</v>
      </c>
    </row>
    <row r="67" spans="1:8" s="1" customFormat="1" ht="24.75" customHeight="1">
      <c r="A67" s="6">
        <v>65</v>
      </c>
      <c r="B67" s="2">
        <v>17407</v>
      </c>
      <c r="C67" s="20" t="s">
        <v>125</v>
      </c>
      <c r="D67" s="18" t="s">
        <v>126</v>
      </c>
      <c r="E67" s="2" t="s">
        <v>129</v>
      </c>
      <c r="F67" s="15" t="s">
        <v>130</v>
      </c>
      <c r="G67" s="3" t="s">
        <v>11</v>
      </c>
      <c r="H67" s="4" t="s">
        <v>12</v>
      </c>
    </row>
    <row r="68" spans="1:8" s="1" customFormat="1" ht="24.75" customHeight="1">
      <c r="A68" s="6">
        <v>66</v>
      </c>
      <c r="B68" s="2">
        <v>17536</v>
      </c>
      <c r="C68" s="20" t="s">
        <v>125</v>
      </c>
      <c r="D68" s="18" t="s">
        <v>126</v>
      </c>
      <c r="E68" s="2" t="s">
        <v>131</v>
      </c>
      <c r="F68" s="15" t="s">
        <v>132</v>
      </c>
      <c r="G68" s="21" t="s">
        <v>11</v>
      </c>
      <c r="H68" s="4" t="s">
        <v>12</v>
      </c>
    </row>
    <row r="69" spans="1:8" s="11" customFormat="1" ht="36" customHeight="1">
      <c r="A69" s="25" t="s">
        <v>133</v>
      </c>
      <c r="B69" s="26"/>
      <c r="C69" s="25"/>
      <c r="E69" s="22"/>
      <c r="F69" s="22"/>
      <c r="G69" s="27" t="s">
        <v>134</v>
      </c>
      <c r="H69" s="27"/>
    </row>
    <row r="70" spans="1:8" ht="18.75">
      <c r="A70" s="23"/>
      <c r="B70" s="23"/>
      <c r="C70" s="24"/>
      <c r="D70" s="23"/>
      <c r="E70" s="23"/>
      <c r="F70" s="23"/>
      <c r="G70" s="23"/>
      <c r="H70" s="23"/>
    </row>
    <row r="71" spans="1:8" ht="18.75">
      <c r="A71" s="23"/>
      <c r="B71" s="23"/>
      <c r="C71" s="24"/>
      <c r="D71" s="23"/>
      <c r="E71" s="23"/>
      <c r="F71" s="23"/>
      <c r="G71" s="23"/>
      <c r="H71" s="23"/>
    </row>
    <row r="72" spans="1:8" ht="18.75">
      <c r="A72" s="23"/>
      <c r="B72" s="23"/>
      <c r="C72" s="24"/>
      <c r="D72" s="23"/>
      <c r="E72" s="23"/>
      <c r="F72" s="23"/>
      <c r="G72" s="23"/>
      <c r="H72" s="23"/>
    </row>
    <row r="73" spans="1:8" ht="18.75">
      <c r="A73" s="23"/>
      <c r="B73" s="23"/>
      <c r="C73" s="24"/>
      <c r="D73" s="23"/>
      <c r="E73" s="23"/>
      <c r="F73" s="23"/>
      <c r="G73" s="23"/>
      <c r="H73" s="23"/>
    </row>
    <row r="74" spans="1:8" ht="18.75">
      <c r="A74" s="23"/>
      <c r="B74" s="23"/>
      <c r="C74" s="24"/>
      <c r="D74" s="23"/>
      <c r="E74" s="23"/>
      <c r="F74" s="23"/>
      <c r="G74" s="23"/>
      <c r="H74" s="23"/>
    </row>
    <row r="75" spans="1:8" ht="18.75">
      <c r="A75" s="23"/>
      <c r="B75" s="23"/>
      <c r="C75" s="24"/>
      <c r="D75" s="23"/>
      <c r="E75" s="23"/>
      <c r="F75" s="23"/>
      <c r="G75" s="23"/>
      <c r="H75" s="23"/>
    </row>
    <row r="76" spans="1:8" ht="18.75">
      <c r="A76" s="23"/>
      <c r="B76" s="23"/>
      <c r="C76" s="24"/>
      <c r="D76" s="23"/>
      <c r="E76" s="23"/>
      <c r="F76" s="23"/>
      <c r="G76" s="23"/>
      <c r="H76" s="23"/>
    </row>
    <row r="77" spans="1:8" ht="18.75">
      <c r="A77" s="23"/>
      <c r="B77" s="23"/>
      <c r="C77" s="24"/>
      <c r="D77" s="23"/>
      <c r="E77" s="23"/>
      <c r="F77" s="23"/>
      <c r="G77" s="23"/>
      <c r="H77" s="23"/>
    </row>
    <row r="78" spans="1:8" ht="18.75">
      <c r="A78" s="23"/>
      <c r="B78" s="23"/>
      <c r="C78" s="24"/>
      <c r="D78" s="23"/>
      <c r="E78" s="23"/>
      <c r="F78" s="23"/>
      <c r="G78" s="23"/>
      <c r="H78" s="23"/>
    </row>
    <row r="79" spans="1:8" ht="18.75">
      <c r="A79" s="23"/>
      <c r="B79" s="23"/>
      <c r="C79" s="24"/>
      <c r="D79" s="23"/>
      <c r="E79" s="23"/>
      <c r="F79" s="23"/>
      <c r="G79" s="23"/>
      <c r="H79" s="23"/>
    </row>
    <row r="80" spans="1:8" ht="18.75">
      <c r="A80" s="23"/>
      <c r="B80" s="23"/>
      <c r="C80" s="24"/>
      <c r="D80" s="23"/>
      <c r="E80" s="23"/>
      <c r="F80" s="23"/>
      <c r="G80" s="23"/>
      <c r="H80" s="23"/>
    </row>
    <row r="81" spans="1:8" ht="18.75">
      <c r="A81" s="23"/>
      <c r="B81" s="23"/>
      <c r="C81" s="24"/>
      <c r="D81" s="23"/>
      <c r="E81" s="23"/>
      <c r="F81" s="23"/>
      <c r="G81" s="23"/>
      <c r="H81" s="23"/>
    </row>
    <row r="82" spans="1:8" ht="18.75">
      <c r="A82" s="23"/>
      <c r="B82" s="23"/>
      <c r="C82" s="24"/>
      <c r="D82" s="23"/>
      <c r="E82" s="23"/>
      <c r="F82" s="23"/>
      <c r="G82" s="23"/>
      <c r="H82" s="23"/>
    </row>
    <row r="83" spans="1:8" ht="18.75">
      <c r="A83" s="23"/>
      <c r="B83" s="23"/>
      <c r="C83" s="24"/>
      <c r="D83" s="23"/>
      <c r="E83" s="23"/>
      <c r="F83" s="23"/>
      <c r="G83" s="23"/>
      <c r="H83" s="23"/>
    </row>
    <row r="84" spans="1:8" ht="18.75">
      <c r="A84" s="23"/>
      <c r="B84" s="23"/>
      <c r="C84" s="24"/>
      <c r="D84" s="23"/>
      <c r="E84" s="23"/>
      <c r="F84" s="23"/>
      <c r="G84" s="23"/>
      <c r="H84" s="23"/>
    </row>
    <row r="85" spans="1:8" ht="18.75">
      <c r="A85" s="23"/>
      <c r="B85" s="23"/>
      <c r="C85" s="24"/>
      <c r="D85" s="23"/>
      <c r="E85" s="23"/>
      <c r="F85" s="23"/>
      <c r="G85" s="23"/>
      <c r="H85" s="23"/>
    </row>
    <row r="86" spans="1:8" ht="18.75">
      <c r="A86" s="23"/>
      <c r="B86" s="23"/>
      <c r="C86" s="24"/>
      <c r="D86" s="23"/>
      <c r="E86" s="23"/>
      <c r="F86" s="23"/>
      <c r="G86" s="23"/>
      <c r="H86" s="23"/>
    </row>
    <row r="87" spans="1:8" ht="18.75">
      <c r="A87" s="23"/>
      <c r="B87" s="23"/>
      <c r="C87" s="24"/>
      <c r="D87" s="23"/>
      <c r="E87" s="23"/>
      <c r="F87" s="23"/>
      <c r="G87" s="23"/>
      <c r="H87" s="23"/>
    </row>
    <row r="88" spans="1:8" ht="18.75">
      <c r="A88" s="23"/>
      <c r="B88" s="23"/>
      <c r="C88" s="24"/>
      <c r="D88" s="23"/>
      <c r="E88" s="23"/>
      <c r="F88" s="23"/>
      <c r="G88" s="23"/>
      <c r="H88" s="23"/>
    </row>
    <row r="89" spans="1:8" ht="18.75">
      <c r="A89" s="23"/>
      <c r="B89" s="23"/>
      <c r="C89" s="24"/>
      <c r="D89" s="23"/>
      <c r="E89" s="23"/>
      <c r="F89" s="23"/>
      <c r="G89" s="23"/>
      <c r="H89" s="23"/>
    </row>
    <row r="90" spans="1:8" ht="18.75">
      <c r="A90" s="23"/>
      <c r="B90" s="23"/>
      <c r="C90" s="24"/>
      <c r="D90" s="23"/>
      <c r="E90" s="23"/>
      <c r="F90" s="23"/>
      <c r="G90" s="23"/>
      <c r="H90" s="23"/>
    </row>
    <row r="91" spans="1:8" ht="18.75">
      <c r="A91" s="23"/>
      <c r="B91" s="23"/>
      <c r="C91" s="24"/>
      <c r="D91" s="23"/>
      <c r="E91" s="23"/>
      <c r="F91" s="23"/>
      <c r="G91" s="23"/>
      <c r="H91" s="23"/>
    </row>
    <row r="92" spans="1:8" ht="18.75">
      <c r="A92" s="23"/>
      <c r="B92" s="23"/>
      <c r="C92" s="24"/>
      <c r="D92" s="23"/>
      <c r="E92" s="23"/>
      <c r="F92" s="23"/>
      <c r="G92" s="23"/>
      <c r="H92" s="23"/>
    </row>
    <row r="93" spans="1:8" ht="18.75">
      <c r="A93" s="23"/>
      <c r="B93" s="23"/>
      <c r="C93" s="24"/>
      <c r="D93" s="23"/>
      <c r="E93" s="23"/>
      <c r="F93" s="23"/>
      <c r="G93" s="23"/>
      <c r="H93" s="23"/>
    </row>
    <row r="94" spans="1:8" ht="18.75">
      <c r="A94" s="23"/>
      <c r="B94" s="23"/>
      <c r="C94" s="24"/>
      <c r="D94" s="23"/>
      <c r="E94" s="23"/>
      <c r="F94" s="23"/>
      <c r="G94" s="23"/>
      <c r="H94" s="23"/>
    </row>
    <row r="95" spans="1:8" ht="18.75">
      <c r="A95" s="23"/>
      <c r="B95" s="23"/>
      <c r="C95" s="24"/>
      <c r="D95" s="23"/>
      <c r="E95" s="23"/>
      <c r="F95" s="23"/>
      <c r="G95" s="23"/>
      <c r="H95" s="23"/>
    </row>
    <row r="96" spans="1:8" ht="18.75">
      <c r="A96" s="23"/>
      <c r="B96" s="23"/>
      <c r="C96" s="24"/>
      <c r="D96" s="23"/>
      <c r="E96" s="23"/>
      <c r="F96" s="23"/>
      <c r="G96" s="23"/>
      <c r="H96" s="23"/>
    </row>
    <row r="97" spans="1:8" ht="18.75">
      <c r="A97" s="23"/>
      <c r="B97" s="23"/>
      <c r="C97" s="24"/>
      <c r="D97" s="23"/>
      <c r="E97" s="23"/>
      <c r="F97" s="23"/>
      <c r="G97" s="23"/>
      <c r="H97" s="23"/>
    </row>
    <row r="98" spans="1:8" ht="18.75">
      <c r="A98" s="23"/>
      <c r="B98" s="23"/>
      <c r="C98" s="24"/>
      <c r="D98" s="23"/>
      <c r="E98" s="23"/>
      <c r="F98" s="23"/>
      <c r="G98" s="23"/>
      <c r="H98" s="23"/>
    </row>
    <row r="99" spans="1:8" ht="18.75">
      <c r="A99" s="23"/>
      <c r="B99" s="23"/>
      <c r="C99" s="24"/>
      <c r="D99" s="23"/>
      <c r="E99" s="23"/>
      <c r="F99" s="23"/>
      <c r="G99" s="23"/>
      <c r="H99" s="23"/>
    </row>
    <row r="100" spans="1:8" ht="18.75">
      <c r="A100" s="23"/>
      <c r="B100" s="23"/>
      <c r="C100" s="24"/>
      <c r="D100" s="23"/>
      <c r="E100" s="23"/>
      <c r="F100" s="23"/>
      <c r="G100" s="23"/>
      <c r="H100" s="23"/>
    </row>
    <row r="101" spans="1:8" ht="18.75">
      <c r="A101" s="23"/>
      <c r="B101" s="23"/>
      <c r="C101" s="24"/>
      <c r="D101" s="23"/>
      <c r="E101" s="23"/>
      <c r="F101" s="23"/>
      <c r="G101" s="23"/>
      <c r="H101" s="23"/>
    </row>
    <row r="102" spans="1:8" ht="18.75">
      <c r="A102" s="23"/>
      <c r="B102" s="23"/>
      <c r="C102" s="24"/>
      <c r="D102" s="23"/>
      <c r="E102" s="23"/>
      <c r="F102" s="23"/>
      <c r="G102" s="23"/>
      <c r="H102" s="23"/>
    </row>
    <row r="103" spans="1:8" ht="18.75">
      <c r="A103" s="23"/>
      <c r="B103" s="23"/>
      <c r="C103" s="24"/>
      <c r="D103" s="23"/>
      <c r="E103" s="23"/>
      <c r="F103" s="23"/>
      <c r="G103" s="23"/>
      <c r="H103" s="23"/>
    </row>
    <row r="104" spans="1:8" ht="18.75">
      <c r="A104" s="23"/>
      <c r="B104" s="23"/>
      <c r="C104" s="24"/>
      <c r="D104" s="23"/>
      <c r="E104" s="23"/>
      <c r="F104" s="23"/>
      <c r="G104" s="23"/>
      <c r="H104" s="23"/>
    </row>
    <row r="105" spans="1:8" ht="18.75">
      <c r="A105" s="23"/>
      <c r="B105" s="23"/>
      <c r="C105" s="24"/>
      <c r="D105" s="23"/>
      <c r="E105" s="23"/>
      <c r="F105" s="23"/>
      <c r="G105" s="23"/>
      <c r="H105" s="23"/>
    </row>
    <row r="106" spans="1:8" ht="18.75">
      <c r="A106" s="23"/>
      <c r="B106" s="23"/>
      <c r="C106" s="24"/>
      <c r="D106" s="23"/>
      <c r="E106" s="23"/>
      <c r="F106" s="23"/>
      <c r="G106" s="23"/>
      <c r="H106" s="23"/>
    </row>
    <row r="107" spans="1:8" ht="18.75">
      <c r="A107" s="23"/>
      <c r="B107" s="23"/>
      <c r="C107" s="24"/>
      <c r="D107" s="23"/>
      <c r="E107" s="23"/>
      <c r="F107" s="23"/>
      <c r="G107" s="23"/>
      <c r="H107" s="23"/>
    </row>
    <row r="108" spans="1:8" ht="18.75">
      <c r="A108" s="23"/>
      <c r="B108" s="23"/>
      <c r="C108" s="24"/>
      <c r="D108" s="23"/>
      <c r="E108" s="23"/>
      <c r="F108" s="23"/>
      <c r="G108" s="23"/>
      <c r="H108" s="23"/>
    </row>
    <row r="109" spans="1:8" ht="18.75">
      <c r="A109" s="23"/>
      <c r="B109" s="23"/>
      <c r="C109" s="24"/>
      <c r="D109" s="23"/>
      <c r="E109" s="23"/>
      <c r="F109" s="23"/>
      <c r="G109" s="23"/>
      <c r="H109" s="23"/>
    </row>
    <row r="110" spans="1:8" ht="18.75">
      <c r="A110" s="23"/>
      <c r="B110" s="23"/>
      <c r="C110" s="24"/>
      <c r="D110" s="23"/>
      <c r="E110" s="23"/>
      <c r="F110" s="23"/>
      <c r="G110" s="23"/>
      <c r="H110" s="23"/>
    </row>
  </sheetData>
  <sheetProtection/>
  <mergeCells count="3">
    <mergeCell ref="A1:H1"/>
    <mergeCell ref="A69:C69"/>
    <mergeCell ref="G69:H69"/>
  </mergeCells>
  <printOptions horizontalCentered="1"/>
  <pageMargins left="0.04" right="0.08" top="0.59" bottom="0.47" header="0.31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HP</cp:lastModifiedBy>
  <cp:lastPrinted>2017-06-26T08:30:10Z</cp:lastPrinted>
  <dcterms:created xsi:type="dcterms:W3CDTF">2017-06-21T06:49:00Z</dcterms:created>
  <dcterms:modified xsi:type="dcterms:W3CDTF">2017-06-27T00:52:16Z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